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n.petuhova\Documents\2018-2019\отчеты 2018-2019\"/>
    </mc:Choice>
  </mc:AlternateContent>
  <bookViews>
    <workbookView xWindow="120" yWindow="120" windowWidth="15480" windowHeight="11640" activeTab="2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52511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3" i="5"/>
  <c r="H354" i="5"/>
  <c r="H355" i="5"/>
  <c r="H356" i="5"/>
  <c r="H357" i="5"/>
  <c r="H352" i="5"/>
  <c r="H347" i="5"/>
  <c r="H348" i="5"/>
  <c r="H349" i="5"/>
  <c r="H350" i="5"/>
  <c r="H346" i="5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345" i="5" l="1"/>
  <c r="E345" i="5" s="1"/>
  <c r="H358" i="5"/>
  <c r="E358" i="5" s="1"/>
  <c r="H12" i="5"/>
  <c r="E12" i="5" s="1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<sst xmlns="http://schemas.openxmlformats.org/spreadsheetml/2006/main" count="606" uniqueCount="565">
  <si>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</si>
  <si>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</si>
  <si>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</si>
  <si>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</si>
  <si>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</si>
  <si>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</si>
  <si>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</si>
  <si>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</si>
  <si>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</si>
  <si>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</si>
  <si>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</si>
  <si>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</si>
  <si>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</si>
  <si>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</si>
  <si>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</si>
  <si>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</si>
  <si>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</si>
  <si>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</si>
  <si>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</si>
  <si>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</si>
  <si>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</si>
  <si>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</si>
  <si>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</si>
  <si>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</si>
  <si>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</si>
  <si>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</si>
  <si>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</si>
  <si>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</si>
  <si>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</si>
  <si>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</si>
  <si>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</si>
  <si>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</si>
  <si>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</si>
  <si>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</si>
  <si>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</si>
  <si>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</si>
  <si>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</si>
  <si>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</si>
  <si>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</si>
  <si>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</si>
  <si>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</si>
  <si>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Число полных лет на 1 января 2018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</si>
  <si>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</si>
  <si>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</si>
  <si>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</si>
  <si>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</si>
  <si>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</si>
  <si>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</si>
  <si>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</si>
  <si>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</si>
  <si>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</si>
  <si>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</si>
  <si>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</si>
  <si>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</si>
  <si>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</si>
  <si>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</si>
  <si>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</si>
  <si>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</si>
  <si>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</si>
  <si>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</si>
  <si>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</si>
  <si>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</si>
  <si>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</si>
  <si>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</si>
  <si>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</si>
  <si>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</si>
  <si>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</si>
  <si>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</si>
  <si>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</si>
  <si>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</si>
  <si>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</si>
  <si>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</si>
  <si>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</si>
  <si>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</si>
  <si>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</si>
  <si>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</si>
  <si>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</si>
  <si>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</si>
  <si>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</si>
  <si>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</si>
  <si>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</si>
  <si>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</si>
  <si>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</si>
  <si>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</si>
  <si>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</si>
  <si>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</si>
  <si>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</si>
  <si>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</si>
  <si>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</si>
  <si>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</si>
  <si>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</si>
  <si>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</si>
  <si>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</si>
  <si>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</si>
  <si>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</si>
  <si>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</si>
  <si>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</si>
  <si>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</si>
  <si>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</si>
  <si>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</si>
  <si>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</si>
  <si>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</si>
  <si>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</si>
  <si>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</si>
  <si>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</si>
  <si>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</si>
  <si>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</si>
  <si>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</si>
  <si>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</si>
  <si>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</si>
  <si>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</si>
  <si>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</si>
  <si>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</si>
  <si>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</si>
  <si>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</si>
  <si>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</si>
  <si>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</si>
  <si>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</si>
  <si>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</si>
  <si>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</si>
  <si>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</si>
  <si>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</si>
  <si>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</si>
  <si>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</si>
  <si>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</si>
  <si>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</si>
  <si>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</si>
  <si>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</si>
  <si>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</si>
  <si>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</si>
  <si>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</si>
  <si>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</si>
  <si>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</si>
  <si>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</si>
  <si>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</si>
  <si>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</si>
  <si>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</si>
  <si>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</si>
  <si>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</si>
  <si>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</si>
  <si>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</si>
  <si>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</si>
  <si>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</si>
  <si>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</si>
  <si>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</si>
  <si>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</si>
  <si>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</si>
  <si>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</si>
  <si>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</si>
  <si>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</si>
  <si>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</si>
  <si>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</si>
  <si>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</si>
  <si>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</si>
  <si>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</si>
  <si>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</si>
  <si>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</si>
  <si>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</si>
  <si>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</si>
  <si>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</si>
  <si>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</si>
  <si>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</si>
  <si>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</si>
  <si>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</si>
  <si>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</si>
  <si>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</si>
  <si>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</si>
  <si>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</si>
  <si>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</si>
  <si>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</si>
  <si>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</si>
  <si>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</si>
  <si>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</si>
  <si>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</si>
  <si>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</si>
  <si>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</si>
  <si>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</si>
  <si>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</si>
  <si>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</si>
  <si>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</si>
  <si>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</si>
  <si>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</si>
  <si>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</si>
  <si>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</si>
  <si>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</si>
  <si>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</si>
  <si>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</si>
  <si>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</si>
  <si>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</si>
  <si>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</si>
  <si>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</si>
  <si>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</si>
  <si>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</si>
  <si>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</si>
  <si>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</si>
  <si>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</si>
  <si>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</si>
  <si>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</si>
  <si>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</si>
  <si>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</si>
  <si>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</si>
  <si>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</si>
  <si>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</si>
  <si>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</si>
  <si>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</si>
  <si>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</si>
  <si>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</si>
  <si>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</si>
  <si>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</si>
  <si>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</si>
  <si>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</si>
  <si>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</si>
  <si>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</si>
  <si>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</si>
  <si>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</si>
  <si>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</si>
  <si>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</si>
  <si>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</si>
  <si>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</si>
  <si>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</si>
  <si>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</si>
  <si>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</si>
  <si>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</si>
  <si>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</si>
  <si>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</si>
  <si>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</si>
  <si>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</si>
  <si>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</si>
  <si>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</si>
  <si>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</si>
  <si>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</si>
  <si>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</si>
  <si>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</si>
  <si>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</si>
  <si>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</si>
  <si>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</si>
  <si>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</si>
  <si>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</si>
  <si>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</si>
  <si>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</si>
  <si>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</si>
  <si>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</si>
  <si>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</si>
  <si>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</si>
  <si>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</si>
  <si>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</si>
  <si>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</si>
  <si>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</si>
  <si>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</si>
  <si>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</si>
  <si>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</si>
  <si>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</si>
  <si>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</si>
  <si>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</si>
  <si>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</si>
  <si>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</si>
  <si>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</si>
  <si>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</si>
  <si>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</si>
  <si>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</si>
  <si>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</si>
  <si>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</si>
  <si>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</si>
  <si>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</si>
  <si>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</si>
  <si>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</si>
  <si>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</si>
  <si>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</si>
  <si>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</si>
  <si>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</si>
  <si>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</si>
  <si>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</si>
  <si>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</si>
  <si>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</si>
  <si>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</si>
  <si>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</si>
  <si>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</si>
  <si>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</si>
  <si>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</si>
  <si>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</si>
  <si>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</si>
  <si>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</si>
  <si>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</si>
  <si>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</si>
  <si>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</si>
  <si>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</si>
  <si>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</si>
  <si>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</si>
  <si>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</si>
  <si>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</si>
  <si>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</si>
  <si>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</si>
  <si>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</si>
  <si>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</si>
  <si>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</si>
  <si>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</si>
  <si>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</si>
  <si>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</si>
  <si>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</si>
  <si>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</si>
  <si>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</si>
  <si>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</si>
  <si>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</si>
  <si>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</si>
  <si>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</si>
  <si>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</si>
  <si>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</si>
  <si>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</si>
  <si>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</si>
  <si>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</si>
  <si>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</si>
  <si>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</si>
  <si>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</si>
  <si>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</si>
  <si>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</si>
  <si>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</si>
  <si>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</si>
  <si>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</si>
  <si>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</si>
  <si>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</si>
  <si>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</si>
  <si>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</si>
  <si>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</si>
  <si>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</si>
  <si>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</si>
  <si>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</si>
  <si>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</si>
  <si>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</si>
  <si>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</si>
  <si>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</si>
  <si>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</si>
  <si>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</si>
  <si>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</si>
  <si>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</si>
  <si>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</si>
  <si>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</si>
  <si>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</si>
  <si>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</si>
  <si>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</si>
  <si>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</si>
  <si>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</si>
  <si>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</si>
  <si>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</si>
  <si>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</si>
  <si>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</si>
  <si>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</si>
  <si>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</si>
  <si>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</si>
  <si>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</si>
  <si>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</si>
  <si>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</si>
  <si>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</si>
  <si>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</si>
  <si>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</si>
  <si>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</si>
  <si>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</si>
  <si>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</si>
  <si>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</si>
  <si>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</si>
  <si>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</si>
  <si>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</si>
  <si>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</si>
  <si>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</si>
  <si>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</si>
  <si>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</si>
  <si>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</si>
  <si>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</si>
  <si>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</si>
  <si>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</si>
  <si>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</si>
  <si>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</si>
  <si>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</si>
  <si>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</si>
  <si>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</si>
  <si>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</si>
  <si>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</si>
  <si>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</si>
  <si>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</si>
  <si>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</si>
  <si>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</si>
  <si>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</si>
  <si>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</si>
  <si>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</si>
  <si>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</si>
  <si>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</si>
  <si>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</si>
  <si>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</si>
  <si>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</si>
  <si>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</si>
  <si>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</si>
  <si>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</si>
  <si>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</si>
  <si>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</si>
  <si>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</si>
  <si>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</si>
  <si>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</si>
  <si>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</si>
  <si>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</si>
  <si>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</si>
  <si>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</si>
  <si>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</si>
  <si>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</si>
  <si>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</si>
  <si>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</si>
  <si>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</si>
  <si>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</si>
  <si>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</si>
  <si>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</si>
  <si>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</si>
  <si>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</si>
  <si>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</si>
  <si>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</si>
  <si>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</si>
  <si>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</si>
  <si>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</si>
  <si>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</si>
  <si>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</si>
  <si>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</si>
  <si>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</si>
  <si>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</si>
  <si>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</si>
  <si>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</si>
  <si>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</si>
  <si>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</si>
  <si>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</si>
  <si>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</si>
  <si>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</si>
  <si>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</si>
  <si>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</si>
  <si>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</si>
  <si>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</si>
  <si>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</si>
  <si>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</si>
  <si>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</si>
  <si>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</si>
  <si>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</si>
  <si>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</si>
  <si>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</si>
  <si>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</si>
  <si>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</si>
  <si>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</si>
  <si>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</si>
  <si>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</si>
  <si>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</si>
  <si>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</si>
  <si>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</si>
  <si>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</si>
  <si>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</si>
  <si>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</si>
  <si>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</si>
  <si>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</si>
  <si>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</si>
  <si>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</si>
  <si>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</si>
  <si>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</si>
  <si>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</si>
  <si>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</si>
  <si>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</si>
  <si>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</si>
  <si>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</si>
  <si>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</si>
  <si>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</si>
  <si>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</si>
  <si>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</si>
  <si>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</si>
  <si>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</si>
  <si>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</si>
  <si>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</si>
  <si>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</si>
  <si>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</si>
  <si>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</si>
  <si>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</si>
  <si>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</si>
  <si>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</si>
  <si>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</si>
  <si>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</si>
  <si>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</si>
  <si>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</si>
  <si>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</si>
  <si>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</si>
  <si>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</si>
  <si>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</si>
  <si>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</si>
  <si>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</si>
  <si>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</si>
  <si>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</si>
  <si>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</si>
  <si>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</si>
  <si>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</si>
  <si>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</si>
  <si>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</si>
  <si>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</si>
  <si>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</si>
  <si>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</si>
  <si>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</si>
  <si>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</si>
  <si>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</si>
  <si>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</si>
  <si>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</si>
  <si>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</si>
  <si>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</si>
  <si>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</si>
  <si>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</si>
  <si>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</si>
  <si>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</si>
  <si>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</si>
  <si>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</si>
  <si>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</si>
  <si>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</si>
  <si>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</si>
  <si>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</si>
  <si>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</si>
  <si>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</si>
  <si>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</si>
  <si>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</si>
  <si>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</si>
  <si>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</si>
  <si>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</si>
  <si>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</si>
  <si>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</si>
  <si>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</si>
  <si>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</si>
  <si>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</si>
  <si>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</si>
  <si>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</si>
  <si>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</si>
  <si>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</si>
  <si>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</si>
  <si>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</si>
  <si>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</si>
  <si>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</si>
  <si>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</si>
  <si>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</si>
  <si>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</si>
  <si>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</si>
  <si>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</si>
  <si>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</si>
  <si>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</si>
  <si>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</si>
  <si>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</si>
  <si>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</si>
  <si>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</si>
  <si>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</si>
  <si>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</si>
  <si>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</si>
  <si>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</si>
  <si>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</si>
  <si>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</si>
  <si>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</si>
  <si>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</si>
  <si>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</si>
  <si>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</si>
  <si>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</si>
  <si>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</si>
  <si>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</si>
  <si>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</si>
  <si>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</si>
  <si>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</si>
  <si>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</si>
  <si>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</si>
  <si>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Министерство общего и профессионального образования Свердловской области</t>
  </si>
  <si>
    <t>620075, Свердловская обл., г. Екатеринбург, ул. Малышева, д.33</t>
  </si>
  <si>
    <t>Главный специалист</t>
  </si>
  <si>
    <t>Петухова Надежда Владимировна</t>
  </si>
  <si>
    <t>(343)312-00-04 (доб. 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</si>
</sst>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0000"/>
    <numFmt numFmtId="178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N125C~1.PET\AppData\Local\Temp\_5CL0MZC8I\_5CL0MZC8J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N125C~1.PET\AppData\Local\Temp\_5CL0MZC82\_5CL0MZC8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9" workbookViewId="0">
      <selection activeCell="X29" sqref="X29:CE30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83" t="s">
        <v>376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53" t="s">
        <v>363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86" t="s">
        <v>377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8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53" t="s">
        <v>378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5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89" t="s">
        <v>384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1"/>
    </row>
    <row r="18" spans="1:83" ht="15" customHeight="1" thickBot="1" x14ac:dyDescent="0.25">
      <c r="K18" s="47" t="s">
        <v>386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9">
        <v>2018</v>
      </c>
      <c r="AV18" s="49"/>
      <c r="AW18" s="49"/>
      <c r="AX18" s="50" t="s">
        <v>385</v>
      </c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1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53" t="s">
        <v>379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6"/>
      <c r="AU21" s="53" t="s">
        <v>380</v>
      </c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6"/>
      <c r="BJ21" s="12"/>
      <c r="BK21" s="12"/>
      <c r="BP21" s="77" t="s">
        <v>404</v>
      </c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9"/>
      <c r="CC21" s="13"/>
      <c r="CD21" s="13"/>
      <c r="CE21" s="13"/>
    </row>
    <row r="22" spans="1:83" ht="30" customHeight="1" x14ac:dyDescent="0.25">
      <c r="A22" s="69" t="s">
        <v>383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1"/>
      <c r="AU22" s="72" t="s">
        <v>366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12"/>
      <c r="BK22" s="12"/>
      <c r="BM22" s="101" t="s">
        <v>417</v>
      </c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</row>
    <row r="23" spans="1:83" ht="15" customHeight="1" x14ac:dyDescent="0.25">
      <c r="A23" s="69" t="s">
        <v>409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1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</row>
    <row r="24" spans="1:83" ht="30" customHeight="1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1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</row>
    <row r="25" spans="1:83" ht="15" customHeight="1" thickBot="1" x14ac:dyDescent="0.25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1"/>
      <c r="AU25" s="80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2"/>
      <c r="BJ25" s="9"/>
      <c r="BK25" s="9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</row>
    <row r="26" spans="1:83" ht="1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4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53" t="s">
        <v>381</v>
      </c>
      <c r="BS26" s="54"/>
      <c r="BT26" s="54"/>
      <c r="BU26" s="54"/>
      <c r="BV26" s="54"/>
      <c r="BW26" s="54"/>
      <c r="BX26" s="54"/>
      <c r="BY26" s="54"/>
      <c r="BZ26" s="55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100" t="s">
        <v>364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 t="s">
        <v>560</v>
      </c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</row>
    <row r="30" spans="1:83" ht="15.95" customHeight="1" thickBot="1" x14ac:dyDescent="0.25">
      <c r="A30" s="95" t="s">
        <v>365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97"/>
      <c r="W30" s="97"/>
      <c r="X30" s="98" t="s">
        <v>561</v>
      </c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9"/>
    </row>
    <row r="31" spans="1:83" ht="15.95" customHeight="1" thickBot="1" x14ac:dyDescent="0.25">
      <c r="A31" s="56" t="s">
        <v>373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9" t="s">
        <v>374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2" t="s">
        <v>382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</row>
    <row r="33" spans="1:83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ht="13.5" thickBot="1" x14ac:dyDescent="0.25">
      <c r="A37" s="52">
        <v>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>
        <v>2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>
        <v>3</v>
      </c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>
        <v>4</v>
      </c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</row>
    <row r="38" spans="1:83" ht="13.5" thickBot="1" x14ac:dyDescent="0.25">
      <c r="A38" s="63">
        <v>609515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66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66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66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8"/>
    </row>
  </sheetData>
  <sheetProtection algorithmName="SHA-512" hashValue="d8+nSi3KW0b6W/SvnWRtNGTGgGDnA3sVK0OUG7GWU7Eqr6yTBYVwZdYh73SDbqS5OuBlLXiXdIX7BN2otNc6ew==" saltValue="6DI4ikQUp/18FYVqPmn6sg==" spinCount="100000" sheet="1" objects="1" scenarios="1" selectLockedCells="1"/>
  <mergeCells count="37">
    <mergeCell ref="A26:AT26"/>
    <mergeCell ref="A23:AT23"/>
    <mergeCell ref="A30:W30"/>
    <mergeCell ref="A29:W29"/>
    <mergeCell ref="BM22:CE25"/>
    <mergeCell ref="A24:AT24"/>
    <mergeCell ref="X29:CE29"/>
    <mergeCell ref="X30:CE30"/>
    <mergeCell ref="AU25:BI25"/>
    <mergeCell ref="H9:BX9"/>
    <mergeCell ref="E13:CA13"/>
    <mergeCell ref="K15:BU15"/>
    <mergeCell ref="K17:BU17"/>
    <mergeCell ref="A25:AT25"/>
    <mergeCell ref="H11:BX11"/>
    <mergeCell ref="A22:AT22"/>
    <mergeCell ref="AU22:BI22"/>
    <mergeCell ref="A21:AT21"/>
    <mergeCell ref="AU21:BI21"/>
    <mergeCell ref="BP21:CB21"/>
    <mergeCell ref="A38:T38"/>
    <mergeCell ref="U38:AO38"/>
    <mergeCell ref="AP38:BJ38"/>
    <mergeCell ref="BK38:CE38"/>
    <mergeCell ref="A37:T37"/>
    <mergeCell ref="U37:AO37"/>
    <mergeCell ref="AP37:BJ37"/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33" zoomScaleNormal="100" zoomScaleSheetLayoutView="100" workbookViewId="0">
      <selection activeCell="AC54" sqref="AC54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411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367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351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391</v>
      </c>
      <c r="P17" s="109" t="s">
        <v>41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418</v>
      </c>
      <c r="AC17" s="108" t="s">
        <v>428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342</v>
      </c>
      <c r="Q18" s="1" t="s">
        <v>343</v>
      </c>
      <c r="R18" s="1" t="s">
        <v>344</v>
      </c>
      <c r="S18" s="1" t="s">
        <v>345</v>
      </c>
      <c r="T18" s="1" t="s">
        <v>346</v>
      </c>
      <c r="U18" s="1" t="s">
        <v>347</v>
      </c>
      <c r="V18" s="1" t="s">
        <v>348</v>
      </c>
      <c r="W18" s="1" t="s">
        <v>349</v>
      </c>
      <c r="X18" s="1" t="s">
        <v>350</v>
      </c>
      <c r="Y18" s="1" t="s">
        <v>369</v>
      </c>
      <c r="Z18" s="1" t="s">
        <v>370</v>
      </c>
      <c r="AA18" s="1" t="s">
        <v>371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40</v>
      </c>
      <c r="Q19" s="1" t="s">
        <v>250</v>
      </c>
      <c r="R19" s="1" t="s">
        <v>440</v>
      </c>
      <c r="S19" s="1" t="s">
        <v>439</v>
      </c>
      <c r="T19" s="1" t="s">
        <v>438</v>
      </c>
      <c r="U19" s="1" t="s">
        <v>437</v>
      </c>
      <c r="V19" s="1" t="s">
        <v>410</v>
      </c>
      <c r="W19" s="1" t="s">
        <v>407</v>
      </c>
      <c r="X19" s="1" t="s">
        <v>405</v>
      </c>
      <c r="Y19" s="1" t="s">
        <v>375</v>
      </c>
      <c r="Z19" s="1" t="s">
        <v>372</v>
      </c>
      <c r="AA19" s="1" t="s">
        <v>368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429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2</v>
      </c>
      <c r="Q21" s="21">
        <v>1</v>
      </c>
      <c r="R21" s="21">
        <v>4</v>
      </c>
      <c r="S21" s="21">
        <v>1</v>
      </c>
      <c r="T21" s="21">
        <v>0</v>
      </c>
      <c r="U21" s="21">
        <v>0</v>
      </c>
      <c r="V21" s="21">
        <v>2</v>
      </c>
      <c r="W21" s="21">
        <v>11</v>
      </c>
      <c r="X21" s="21">
        <v>30</v>
      </c>
      <c r="Y21" s="21">
        <v>124</v>
      </c>
      <c r="Z21" s="21">
        <v>145</v>
      </c>
      <c r="AA21" s="21">
        <v>104</v>
      </c>
      <c r="AB21" s="21">
        <v>424</v>
      </c>
      <c r="AC21" s="21">
        <v>118</v>
      </c>
    </row>
    <row r="22" spans="1:29" ht="15.95" customHeight="1" x14ac:dyDescent="0.25">
      <c r="A22" s="18" t="s">
        <v>389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1</v>
      </c>
      <c r="Q22" s="21">
        <v>1</v>
      </c>
      <c r="R22" s="21">
        <v>3</v>
      </c>
      <c r="S22" s="21">
        <v>1</v>
      </c>
      <c r="T22" s="21">
        <v>0</v>
      </c>
      <c r="U22" s="21">
        <v>0</v>
      </c>
      <c r="V22" s="21">
        <v>1</v>
      </c>
      <c r="W22" s="21">
        <v>5</v>
      </c>
      <c r="X22" s="21">
        <v>15</v>
      </c>
      <c r="Y22" s="21">
        <v>39</v>
      </c>
      <c r="Z22" s="21">
        <v>45</v>
      </c>
      <c r="AA22" s="21">
        <v>35</v>
      </c>
      <c r="AB22" s="21">
        <v>146</v>
      </c>
      <c r="AC22" s="21">
        <v>42</v>
      </c>
    </row>
    <row r="23" spans="1:29" ht="45" customHeight="1" x14ac:dyDescent="0.25">
      <c r="A23" s="7" t="s">
        <v>419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 x14ac:dyDescent="0.25">
      <c r="A24" s="7" t="s">
        <v>422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 x14ac:dyDescent="0.25">
      <c r="A25" s="5" t="s">
        <v>421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2</v>
      </c>
      <c r="Q25" s="21">
        <v>0</v>
      </c>
      <c r="R25" s="21">
        <v>2</v>
      </c>
      <c r="S25" s="21">
        <v>1</v>
      </c>
      <c r="T25" s="21">
        <v>0</v>
      </c>
      <c r="U25" s="21">
        <v>0</v>
      </c>
      <c r="V25" s="21">
        <v>1</v>
      </c>
      <c r="W25" s="21">
        <v>6</v>
      </c>
      <c r="X25" s="21">
        <v>7</v>
      </c>
      <c r="Y25" s="21">
        <v>0</v>
      </c>
      <c r="Z25" s="21">
        <v>2</v>
      </c>
      <c r="AA25" s="21">
        <v>0</v>
      </c>
      <c r="AB25" s="21">
        <v>21</v>
      </c>
      <c r="AC25" s="21">
        <v>8</v>
      </c>
    </row>
    <row r="26" spans="1:29" ht="15.95" customHeight="1" x14ac:dyDescent="0.25">
      <c r="A26" s="7" t="s">
        <v>420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1</v>
      </c>
      <c r="Q26" s="21">
        <v>0</v>
      </c>
      <c r="R26" s="21">
        <v>2</v>
      </c>
      <c r="S26" s="21">
        <v>1</v>
      </c>
      <c r="T26" s="21">
        <v>0</v>
      </c>
      <c r="U26" s="21">
        <v>0</v>
      </c>
      <c r="V26" s="21">
        <v>0</v>
      </c>
      <c r="W26" s="21">
        <v>2</v>
      </c>
      <c r="X26" s="21">
        <v>3</v>
      </c>
      <c r="Y26" s="21">
        <v>0</v>
      </c>
      <c r="Z26" s="21">
        <v>0</v>
      </c>
      <c r="AA26" s="21">
        <v>0</v>
      </c>
      <c r="AB26" s="21">
        <v>9</v>
      </c>
      <c r="AC26" s="21">
        <v>5</v>
      </c>
    </row>
    <row r="27" spans="1:29" ht="39.950000000000003" customHeight="1" x14ac:dyDescent="0.25">
      <c r="A27" s="7" t="s">
        <v>400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1</v>
      </c>
      <c r="Q27" s="21">
        <v>0</v>
      </c>
      <c r="R27" s="21">
        <v>2</v>
      </c>
      <c r="S27" s="21">
        <v>1</v>
      </c>
      <c r="T27" s="21">
        <v>0</v>
      </c>
      <c r="U27" s="21">
        <v>0</v>
      </c>
      <c r="V27" s="21">
        <v>0</v>
      </c>
      <c r="W27" s="21">
        <v>4</v>
      </c>
      <c r="X27" s="21">
        <v>5</v>
      </c>
      <c r="Y27" s="21">
        <v>0</v>
      </c>
      <c r="Z27" s="21">
        <v>0</v>
      </c>
      <c r="AA27" s="21">
        <v>0</v>
      </c>
      <c r="AB27" s="21">
        <v>13</v>
      </c>
      <c r="AC27" s="21">
        <v>4</v>
      </c>
    </row>
    <row r="28" spans="1:29" ht="15.95" customHeight="1" x14ac:dyDescent="0.25">
      <c r="A28" s="7" t="s">
        <v>392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1</v>
      </c>
      <c r="AC28" s="21">
        <v>0</v>
      </c>
    </row>
    <row r="29" spans="1:29" ht="25.5" x14ac:dyDescent="0.25">
      <c r="A29" s="7" t="s">
        <v>423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2</v>
      </c>
      <c r="S29" s="21">
        <v>0</v>
      </c>
      <c r="T29" s="21">
        <v>0</v>
      </c>
      <c r="U29" s="21">
        <v>0</v>
      </c>
      <c r="V29" s="21">
        <v>1</v>
      </c>
      <c r="W29" s="21">
        <v>0</v>
      </c>
      <c r="X29" s="21">
        <v>1</v>
      </c>
      <c r="Y29" s="21">
        <v>0</v>
      </c>
      <c r="Z29" s="21">
        <v>0</v>
      </c>
      <c r="AA29" s="21">
        <v>0</v>
      </c>
      <c r="AB29" s="21">
        <v>4</v>
      </c>
      <c r="AC29" s="21">
        <v>2</v>
      </c>
    </row>
    <row r="30" spans="1:29" ht="15.95" customHeight="1" x14ac:dyDescent="0.25">
      <c r="A30" s="7" t="s">
        <v>352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1</v>
      </c>
      <c r="S30" s="21">
        <v>0</v>
      </c>
      <c r="T30" s="21">
        <v>0</v>
      </c>
      <c r="U30" s="21">
        <v>0</v>
      </c>
      <c r="V30" s="21">
        <v>1</v>
      </c>
      <c r="W30" s="21">
        <v>0</v>
      </c>
      <c r="X30" s="21">
        <v>1</v>
      </c>
      <c r="Y30" s="21">
        <v>0</v>
      </c>
      <c r="Z30" s="21">
        <v>0</v>
      </c>
      <c r="AA30" s="21">
        <v>0</v>
      </c>
      <c r="AB30" s="21">
        <v>3</v>
      </c>
      <c r="AC30" s="21">
        <v>1</v>
      </c>
    </row>
    <row r="31" spans="1:29" ht="39.950000000000003" customHeight="1" x14ac:dyDescent="0.25">
      <c r="A31" s="7" t="s">
        <v>401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 x14ac:dyDescent="0.25">
      <c r="A32" s="7" t="s">
        <v>355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2</v>
      </c>
      <c r="S32" s="21">
        <v>0</v>
      </c>
      <c r="T32" s="21">
        <v>0</v>
      </c>
      <c r="U32" s="21">
        <v>0</v>
      </c>
      <c r="V32" s="21">
        <v>1</v>
      </c>
      <c r="W32" s="21">
        <v>0</v>
      </c>
      <c r="X32" s="21">
        <v>1</v>
      </c>
      <c r="Y32" s="21">
        <v>0</v>
      </c>
      <c r="Z32" s="21">
        <v>0</v>
      </c>
      <c r="AA32" s="21">
        <v>0</v>
      </c>
      <c r="AB32" s="21">
        <v>4</v>
      </c>
      <c r="AC32" s="21">
        <v>2</v>
      </c>
    </row>
    <row r="33" spans="1:29" ht="30" customHeight="1" x14ac:dyDescent="0.25">
      <c r="A33" s="7" t="s">
        <v>402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1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2</v>
      </c>
      <c r="Y33" s="21">
        <v>11</v>
      </c>
      <c r="Z33" s="21">
        <v>8</v>
      </c>
      <c r="AA33" s="21">
        <v>2</v>
      </c>
      <c r="AB33" s="21">
        <v>29</v>
      </c>
      <c r="AC33" s="21">
        <v>13</v>
      </c>
    </row>
    <row r="34" spans="1:29" ht="15.95" customHeight="1" x14ac:dyDescent="0.25">
      <c r="A34" s="7" t="s">
        <v>352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1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1</v>
      </c>
      <c r="Y34" s="21">
        <v>3</v>
      </c>
      <c r="Z34" s="21">
        <v>2</v>
      </c>
      <c r="AA34" s="21">
        <v>0</v>
      </c>
      <c r="AB34" s="21">
        <v>10</v>
      </c>
      <c r="AC34" s="21">
        <v>5</v>
      </c>
    </row>
    <row r="35" spans="1:29" ht="30" customHeight="1" x14ac:dyDescent="0.25">
      <c r="A35" s="7" t="s">
        <v>430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1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1</v>
      </c>
    </row>
    <row r="36" spans="1:29" ht="15.95" customHeight="1" x14ac:dyDescent="0.25">
      <c r="A36" s="18" t="s">
        <v>431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4</v>
      </c>
      <c r="X36" s="22">
        <v>1</v>
      </c>
      <c r="Y36" s="22">
        <v>11</v>
      </c>
      <c r="Z36" s="22">
        <v>6</v>
      </c>
      <c r="AA36" s="22">
        <v>2</v>
      </c>
      <c r="AB36" s="22">
        <v>24</v>
      </c>
      <c r="AC36" s="22">
        <v>9</v>
      </c>
    </row>
    <row r="37" spans="1:29" ht="15.95" customHeight="1" x14ac:dyDescent="0.25">
      <c r="A37" s="18" t="s">
        <v>432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1</v>
      </c>
      <c r="X37" s="22">
        <v>1</v>
      </c>
      <c r="Y37" s="22">
        <v>0</v>
      </c>
      <c r="Z37" s="22">
        <v>1</v>
      </c>
      <c r="AA37" s="22">
        <v>0</v>
      </c>
      <c r="AB37" s="22">
        <v>3</v>
      </c>
      <c r="AC37" s="22">
        <v>3</v>
      </c>
    </row>
    <row r="38" spans="1:29" ht="30" customHeight="1" x14ac:dyDescent="0.25">
      <c r="A38" s="18" t="s">
        <v>424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1</v>
      </c>
      <c r="X38" s="22">
        <v>0</v>
      </c>
      <c r="Y38" s="22">
        <v>0</v>
      </c>
      <c r="Z38" s="22">
        <v>0</v>
      </c>
      <c r="AA38" s="22">
        <v>0</v>
      </c>
      <c r="AB38" s="22">
        <v>1</v>
      </c>
      <c r="AC38" s="22">
        <v>1</v>
      </c>
    </row>
    <row r="39" spans="1:29" ht="15.95" customHeight="1" x14ac:dyDescent="0.25">
      <c r="A39" s="18" t="s">
        <v>353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 x14ac:dyDescent="0.25">
      <c r="A40" s="18" t="s">
        <v>354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3</v>
      </c>
      <c r="Z40" s="21">
        <v>3</v>
      </c>
      <c r="AA40" s="21">
        <v>1</v>
      </c>
      <c r="AB40" s="21">
        <v>7</v>
      </c>
      <c r="AC40" s="21">
        <v>3</v>
      </c>
    </row>
    <row r="41" spans="1:29" ht="15.95" customHeight="1" x14ac:dyDescent="0.25">
      <c r="A41" s="18" t="s">
        <v>355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1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4</v>
      </c>
      <c r="X41" s="22">
        <v>2</v>
      </c>
      <c r="Y41" s="22">
        <v>8</v>
      </c>
      <c r="Z41" s="22">
        <v>5</v>
      </c>
      <c r="AA41" s="22">
        <v>1</v>
      </c>
      <c r="AB41" s="22">
        <v>21</v>
      </c>
      <c r="AC41" s="22">
        <v>9</v>
      </c>
    </row>
    <row r="42" spans="1:29" ht="25.5" x14ac:dyDescent="0.25">
      <c r="A42" s="18" t="s">
        <v>434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 x14ac:dyDescent="0.25">
      <c r="A43" s="18" t="s">
        <v>433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 x14ac:dyDescent="0.25">
      <c r="A44" s="18" t="s">
        <v>390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 x14ac:dyDescent="0.25">
      <c r="A45" s="18" t="s">
        <v>353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 x14ac:dyDescent="0.25">
      <c r="A46" s="18" t="s">
        <v>354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 x14ac:dyDescent="0.25">
      <c r="A47" s="18" t="s">
        <v>355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 x14ac:dyDescent="0.25">
      <c r="A48" s="18" t="s">
        <v>425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20</v>
      </c>
      <c r="Y48" s="22">
        <v>113</v>
      </c>
      <c r="Z48" s="22">
        <v>135</v>
      </c>
      <c r="AA48" s="22">
        <v>102</v>
      </c>
      <c r="AB48" s="22">
        <v>370</v>
      </c>
      <c r="AC48" s="22">
        <v>95</v>
      </c>
    </row>
    <row r="49" spans="1:29" ht="15.95" customHeight="1" x14ac:dyDescent="0.25">
      <c r="A49" s="18" t="s">
        <v>356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10</v>
      </c>
      <c r="Y49" s="22">
        <v>36</v>
      </c>
      <c r="Z49" s="22">
        <v>43</v>
      </c>
      <c r="AA49" s="22">
        <v>35</v>
      </c>
      <c r="AB49" s="22">
        <v>124</v>
      </c>
      <c r="AC49" s="22">
        <v>31</v>
      </c>
    </row>
    <row r="50" spans="1:29" ht="30" customHeight="1" x14ac:dyDescent="0.25">
      <c r="A50" s="18" t="s">
        <v>426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5</v>
      </c>
      <c r="Z50" s="22">
        <v>3</v>
      </c>
      <c r="AA50" s="22">
        <v>0</v>
      </c>
      <c r="AB50" s="22">
        <v>8</v>
      </c>
      <c r="AC50" s="22">
        <v>0</v>
      </c>
    </row>
    <row r="51" spans="1:29" ht="15.95" customHeight="1" x14ac:dyDescent="0.25">
      <c r="A51" s="18" t="s">
        <v>353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2</v>
      </c>
      <c r="Y51" s="22">
        <v>15</v>
      </c>
      <c r="Z51" s="22">
        <v>40</v>
      </c>
      <c r="AA51" s="22">
        <v>32</v>
      </c>
      <c r="AB51" s="22">
        <v>89</v>
      </c>
      <c r="AC51" s="22">
        <v>30</v>
      </c>
    </row>
    <row r="52" spans="1:29" ht="15.95" customHeight="1" x14ac:dyDescent="0.25">
      <c r="A52" s="18" t="s">
        <v>354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3</v>
      </c>
      <c r="Y52" s="22">
        <v>6</v>
      </c>
      <c r="Z52" s="22">
        <v>10</v>
      </c>
      <c r="AA52" s="22">
        <v>21</v>
      </c>
      <c r="AB52" s="22">
        <v>40</v>
      </c>
      <c r="AC52" s="22">
        <v>10</v>
      </c>
    </row>
    <row r="53" spans="1:29" ht="15.95" customHeight="1" x14ac:dyDescent="0.25">
      <c r="A53" s="18" t="s">
        <v>355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15</v>
      </c>
      <c r="Y53" s="22">
        <v>87</v>
      </c>
      <c r="Z53" s="22">
        <v>82</v>
      </c>
      <c r="AA53" s="22">
        <v>49</v>
      </c>
      <c r="AB53" s="22">
        <v>233</v>
      </c>
      <c r="AC53" s="22">
        <v>55</v>
      </c>
    </row>
    <row r="54" spans="1:29" ht="39.950000000000003" customHeight="1" x14ac:dyDescent="0.25">
      <c r="A54" s="18" t="s">
        <v>357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3</v>
      </c>
      <c r="Q54" s="22">
        <v>2</v>
      </c>
      <c r="R54" s="22">
        <v>4</v>
      </c>
      <c r="S54" s="22">
        <v>9</v>
      </c>
      <c r="T54" s="22">
        <v>12</v>
      </c>
      <c r="U54" s="22">
        <v>20</v>
      </c>
      <c r="V54" s="22">
        <v>34</v>
      </c>
      <c r="W54" s="22">
        <v>51</v>
      </c>
      <c r="X54" s="22">
        <v>67</v>
      </c>
      <c r="Y54" s="22">
        <v>78</v>
      </c>
      <c r="Z54" s="22">
        <v>44</v>
      </c>
      <c r="AA54" s="22">
        <v>17</v>
      </c>
      <c r="AB54" s="22">
        <v>341</v>
      </c>
      <c r="AC54" s="22">
        <v>49</v>
      </c>
    </row>
    <row r="55" spans="1:29" ht="30.75" customHeight="1" x14ac:dyDescent="0.2">
      <c r="A55" s="33" t="s">
        <v>403</v>
      </c>
    </row>
    <row r="56" spans="1:29" ht="20.100000000000001" customHeight="1" x14ac:dyDescent="0.2">
      <c r="A56" s="102" t="s">
        <v>412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 x14ac:dyDescent="0.2">
      <c r="A57" s="104" t="s">
        <v>413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abSelected="1" topLeftCell="A15" workbookViewId="0">
      <selection activeCell="S37" sqref="S37:U37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406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367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351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391</v>
      </c>
      <c r="P17" s="109" t="s">
        <v>41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427</v>
      </c>
      <c r="AC17" s="108" t="s">
        <v>428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342</v>
      </c>
      <c r="Q18" s="1" t="s">
        <v>343</v>
      </c>
      <c r="R18" s="1" t="s">
        <v>344</v>
      </c>
      <c r="S18" s="1" t="s">
        <v>345</v>
      </c>
      <c r="T18" s="1" t="s">
        <v>346</v>
      </c>
      <c r="U18" s="1" t="s">
        <v>347</v>
      </c>
      <c r="V18" s="1" t="s">
        <v>348</v>
      </c>
      <c r="W18" s="1" t="s">
        <v>349</v>
      </c>
      <c r="X18" s="1" t="s">
        <v>350</v>
      </c>
      <c r="Y18" s="1" t="s">
        <v>369</v>
      </c>
      <c r="Z18" s="1" t="s">
        <v>370</v>
      </c>
      <c r="AA18" s="1" t="s">
        <v>371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40</v>
      </c>
      <c r="Q19" s="1" t="s">
        <v>250</v>
      </c>
      <c r="R19" s="1" t="s">
        <v>440</v>
      </c>
      <c r="S19" s="1" t="s">
        <v>439</v>
      </c>
      <c r="T19" s="1" t="s">
        <v>438</v>
      </c>
      <c r="U19" s="1" t="s">
        <v>437</v>
      </c>
      <c r="V19" s="1" t="s">
        <v>410</v>
      </c>
      <c r="W19" s="1" t="s">
        <v>407</v>
      </c>
      <c r="X19" s="1" t="s">
        <v>405</v>
      </c>
      <c r="Y19" s="1" t="s">
        <v>375</v>
      </c>
      <c r="Z19" s="1" t="s">
        <v>372</v>
      </c>
      <c r="AA19" s="1" t="s">
        <v>368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441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1</v>
      </c>
      <c r="Q21" s="21">
        <v>0</v>
      </c>
      <c r="R21" s="21">
        <v>3</v>
      </c>
      <c r="S21" s="21">
        <v>1</v>
      </c>
      <c r="T21" s="21">
        <v>0</v>
      </c>
      <c r="U21" s="21">
        <v>0</v>
      </c>
      <c r="V21" s="21">
        <v>1</v>
      </c>
      <c r="W21" s="21">
        <v>6</v>
      </c>
      <c r="X21" s="21">
        <v>7</v>
      </c>
      <c r="Y21" s="21">
        <v>0</v>
      </c>
      <c r="Z21" s="21">
        <v>0</v>
      </c>
      <c r="AA21" s="21">
        <v>0</v>
      </c>
      <c r="AB21" s="21">
        <v>19</v>
      </c>
      <c r="AC21" s="21">
        <v>10</v>
      </c>
    </row>
    <row r="22" spans="1:29" ht="15.95" customHeight="1" x14ac:dyDescent="0.25">
      <c r="A22" s="18" t="s">
        <v>408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2</v>
      </c>
      <c r="Q22" s="21">
        <v>0</v>
      </c>
      <c r="R22" s="21">
        <v>3</v>
      </c>
      <c r="S22" s="21">
        <v>0</v>
      </c>
      <c r="T22" s="21">
        <v>0</v>
      </c>
      <c r="U22" s="21">
        <v>0</v>
      </c>
      <c r="V22" s="21">
        <v>2</v>
      </c>
      <c r="W22" s="21">
        <v>2</v>
      </c>
      <c r="X22" s="21">
        <v>5</v>
      </c>
      <c r="Y22" s="21">
        <v>0</v>
      </c>
      <c r="Z22" s="21">
        <v>2</v>
      </c>
      <c r="AA22" s="21">
        <v>0</v>
      </c>
      <c r="AB22" s="21">
        <v>16</v>
      </c>
      <c r="AC22" s="21">
        <v>6</v>
      </c>
    </row>
    <row r="23" spans="1:29" ht="38.25" x14ac:dyDescent="0.25">
      <c r="A23" s="7" t="s">
        <v>435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1</v>
      </c>
      <c r="Q23" s="21">
        <v>0</v>
      </c>
      <c r="R23" s="21">
        <v>2</v>
      </c>
      <c r="S23" s="21">
        <v>1</v>
      </c>
      <c r="T23" s="21">
        <v>0</v>
      </c>
      <c r="U23" s="21">
        <v>0</v>
      </c>
      <c r="V23" s="21">
        <v>0</v>
      </c>
      <c r="W23" s="21">
        <v>2</v>
      </c>
      <c r="X23" s="21">
        <v>1</v>
      </c>
      <c r="Y23" s="21">
        <v>0</v>
      </c>
      <c r="Z23" s="21">
        <v>0</v>
      </c>
      <c r="AA23" s="21">
        <v>0</v>
      </c>
      <c r="AB23" s="21">
        <v>7</v>
      </c>
      <c r="AC23" s="21">
        <v>1</v>
      </c>
    </row>
    <row r="24" spans="1:29" ht="15.95" customHeight="1" x14ac:dyDescent="0.25">
      <c r="A24" s="7" t="s">
        <v>408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2</v>
      </c>
      <c r="Q24" s="21">
        <v>0</v>
      </c>
      <c r="R24" s="21">
        <v>1</v>
      </c>
      <c r="S24" s="21">
        <v>0</v>
      </c>
      <c r="T24" s="21">
        <v>0</v>
      </c>
      <c r="U24" s="21">
        <v>0</v>
      </c>
      <c r="V24" s="21">
        <v>1</v>
      </c>
      <c r="W24" s="21">
        <v>0</v>
      </c>
      <c r="X24" s="21">
        <v>0</v>
      </c>
      <c r="Y24" s="21">
        <v>0</v>
      </c>
      <c r="Z24" s="21">
        <v>2</v>
      </c>
      <c r="AA24" s="21">
        <v>0</v>
      </c>
      <c r="AB24" s="21">
        <v>6</v>
      </c>
      <c r="AC24" s="21">
        <v>1</v>
      </c>
    </row>
    <row r="25" spans="1:29" ht="51" x14ac:dyDescent="0.25">
      <c r="A25" s="7" t="s">
        <v>436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2</v>
      </c>
      <c r="S25" s="21">
        <v>0</v>
      </c>
      <c r="T25" s="21">
        <v>0</v>
      </c>
      <c r="U25" s="21">
        <v>0</v>
      </c>
      <c r="V25" s="21">
        <v>1</v>
      </c>
      <c r="W25" s="21">
        <v>0</v>
      </c>
      <c r="X25" s="21">
        <v>1</v>
      </c>
      <c r="Y25" s="21">
        <v>0</v>
      </c>
      <c r="Z25" s="21">
        <v>0</v>
      </c>
      <c r="AA25" s="21">
        <v>0</v>
      </c>
      <c r="AB25" s="21">
        <v>4</v>
      </c>
      <c r="AC25" s="21">
        <v>2</v>
      </c>
    </row>
    <row r="26" spans="1:29" ht="15.95" customHeight="1" x14ac:dyDescent="0.25">
      <c r="A26" s="7" t="s">
        <v>408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2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1</v>
      </c>
      <c r="Y26" s="21">
        <v>0</v>
      </c>
      <c r="Z26" s="21">
        <v>0</v>
      </c>
      <c r="AA26" s="21">
        <v>0</v>
      </c>
      <c r="AB26" s="21">
        <v>4</v>
      </c>
      <c r="AC26" s="21">
        <v>2</v>
      </c>
    </row>
    <row r="28" spans="1:29" x14ac:dyDescent="0.2">
      <c r="A28" s="8" t="s">
        <v>415</v>
      </c>
    </row>
    <row r="29" spans="1:29" x14ac:dyDescent="0.2">
      <c r="A29" s="8" t="s">
        <v>416</v>
      </c>
    </row>
    <row r="30" spans="1:29" x14ac:dyDescent="0.2">
      <c r="A30" s="8" t="s">
        <v>414</v>
      </c>
    </row>
    <row r="33" spans="1:23" s="3" customFormat="1" ht="39.950000000000003" customHeight="1" x14ac:dyDescent="0.2">
      <c r="A33" s="29" t="s">
        <v>387</v>
      </c>
    </row>
    <row r="34" spans="1:23" s="3" customFormat="1" ht="15.75" x14ac:dyDescent="0.25">
      <c r="A34" s="32" t="s">
        <v>388</v>
      </c>
      <c r="O34" s="113" t="s">
        <v>562</v>
      </c>
      <c r="P34" s="113"/>
      <c r="Q34" s="113"/>
      <c r="S34" s="113" t="s">
        <v>563</v>
      </c>
      <c r="T34" s="113"/>
      <c r="U34" s="113"/>
      <c r="W34" s="15"/>
    </row>
    <row r="35" spans="1:23" s="3" customFormat="1" x14ac:dyDescent="0.2">
      <c r="A35" s="4"/>
      <c r="O35" s="112" t="s">
        <v>360</v>
      </c>
      <c r="P35" s="112"/>
      <c r="Q35" s="112"/>
      <c r="S35" s="112" t="s">
        <v>358</v>
      </c>
      <c r="T35" s="112"/>
      <c r="U35" s="112"/>
      <c r="W35" s="30" t="s">
        <v>359</v>
      </c>
    </row>
    <row r="36" spans="1:23" s="3" customFormat="1" x14ac:dyDescent="0.2">
      <c r="A36" s="4"/>
    </row>
    <row r="37" spans="1:23" s="3" customFormat="1" ht="15.75" x14ac:dyDescent="0.25">
      <c r="A37" s="4"/>
      <c r="O37" s="113" t="s">
        <v>564</v>
      </c>
      <c r="P37" s="113"/>
      <c r="Q37" s="113"/>
      <c r="S37" s="114">
        <v>43405</v>
      </c>
      <c r="T37" s="114"/>
      <c r="U37" s="114"/>
    </row>
    <row r="38" spans="1:23" s="3" customFormat="1" x14ac:dyDescent="0.2">
      <c r="A38" s="4"/>
      <c r="O38" s="112" t="s">
        <v>361</v>
      </c>
      <c r="P38" s="112"/>
      <c r="Q38" s="112"/>
      <c r="S38" s="112" t="s">
        <v>362</v>
      </c>
      <c r="T38" s="112"/>
      <c r="U38" s="112"/>
    </row>
  </sheetData>
  <sheetProtection password="A428" sheet="1" objects="1" scenarios="1" selectLockedCells="1"/>
  <mergeCells count="15">
    <mergeCell ref="O38:Q38"/>
    <mergeCell ref="S38:U38"/>
    <mergeCell ref="O35:Q35"/>
    <mergeCell ref="S35:U35"/>
    <mergeCell ref="O34:Q34"/>
    <mergeCell ref="S34:U34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3" t="s">
        <v>442</v>
      </c>
      <c r="B1" s="44"/>
      <c r="C1" s="44"/>
      <c r="D1" s="43"/>
      <c r="E1" s="44"/>
      <c r="F1" s="44"/>
      <c r="G1" s="44"/>
      <c r="H1" s="44"/>
      <c r="J1" s="34" t="s">
        <v>443</v>
      </c>
      <c r="K1" s="34"/>
      <c r="L1" s="35"/>
      <c r="M1" s="35"/>
      <c r="O1" s="34" t="s">
        <v>444</v>
      </c>
      <c r="P1" s="35"/>
    </row>
    <row r="2" spans="1:16" x14ac:dyDescent="0.2">
      <c r="A2" s="40" t="s">
        <v>445</v>
      </c>
      <c r="B2" s="40" t="s">
        <v>446</v>
      </c>
      <c r="C2" s="40" t="s">
        <v>447</v>
      </c>
      <c r="D2" s="40" t="s">
        <v>448</v>
      </c>
      <c r="E2" s="40" t="s">
        <v>449</v>
      </c>
      <c r="F2" s="40" t="s">
        <v>450</v>
      </c>
      <c r="G2" s="40" t="s">
        <v>451</v>
      </c>
      <c r="H2" s="40" t="s">
        <v>452</v>
      </c>
      <c r="J2" s="40" t="s">
        <v>453</v>
      </c>
      <c r="K2" s="40" t="s">
        <v>454</v>
      </c>
      <c r="L2" s="40" t="s">
        <v>449</v>
      </c>
      <c r="M2" s="40" t="s">
        <v>455</v>
      </c>
      <c r="O2" s="36" t="s">
        <v>456</v>
      </c>
      <c r="P2" s="36" t="s">
        <v>457</v>
      </c>
    </row>
    <row r="3" spans="1:16" x14ac:dyDescent="0.2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1</v>
      </c>
      <c r="F3" s="41"/>
      <c r="G3" s="41"/>
      <c r="H3" s="42">
        <f>SUM(H4:H11,H12,H345,H358)</f>
        <v>1</v>
      </c>
      <c r="J3" s="3" t="s">
        <v>458</v>
      </c>
      <c r="K3" s="3">
        <v>1</v>
      </c>
      <c r="L3" s="3" t="s">
        <v>459</v>
      </c>
      <c r="M3" s="3" t="s">
        <v>404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460</v>
      </c>
      <c r="F4" s="3"/>
      <c r="G4" s="3"/>
      <c r="H4" s="3">
        <f>IF(LEN(P_1)&lt;&gt;0,0,1)</f>
        <v>0</v>
      </c>
      <c r="J4" s="3" t="s">
        <v>461</v>
      </c>
      <c r="K4" s="3">
        <v>2</v>
      </c>
      <c r="L4" s="3" t="s">
        <v>462</v>
      </c>
      <c r="M4" s="3" t="str">
        <f>IF(P_1=0,"Нет данных",P_1)</f>
        <v>Министерство общего и профессионального образования Свердловской области</v>
      </c>
      <c r="O4" s="37">
        <f ca="1">TODAY()</f>
        <v>43427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463</v>
      </c>
      <c r="F5" s="3"/>
      <c r="G5" s="3"/>
      <c r="H5" s="3">
        <f>IF(LEN(P_2)&lt;&gt;0,0,1)</f>
        <v>0</v>
      </c>
      <c r="J5" s="3" t="s">
        <v>464</v>
      </c>
      <c r="K5" s="3">
        <v>3</v>
      </c>
      <c r="L5" s="3" t="s">
        <v>465</v>
      </c>
      <c r="M5" s="3" t="str">
        <f>IF(P_2=0,"Нет данных",P_2)</f>
        <v>620075, Свердловская обл., г. Екатеринбург, ул. Малышева, д.33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466</v>
      </c>
      <c r="F6" s="3"/>
      <c r="G6" s="3"/>
      <c r="H6" s="3">
        <f>IF(LEN(P_3)&lt;&gt;0,0,1)</f>
        <v>0</v>
      </c>
      <c r="J6" s="3" t="s">
        <v>467</v>
      </c>
      <c r="K6" s="3">
        <v>4</v>
      </c>
      <c r="L6" s="3" t="s">
        <v>468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469</v>
      </c>
      <c r="F7" s="3"/>
      <c r="G7" s="3"/>
      <c r="H7" s="3">
        <f>IF(LEN(P_4)&lt;&gt;0,0,1)</f>
        <v>1</v>
      </c>
      <c r="J7" s="3" t="s">
        <v>470</v>
      </c>
      <c r="K7" s="3">
        <v>5</v>
      </c>
      <c r="L7" s="3" t="s">
        <v>471</v>
      </c>
      <c r="M7" s="3" t="str">
        <f>IF(P_4=0,"Нет данных",P_4)</f>
        <v>Нет данных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472</v>
      </c>
      <c r="F8" s="3"/>
      <c r="G8" s="3"/>
      <c r="H8" s="3">
        <f>IF(LEN(R_1)&lt;&gt;0,0,1)</f>
        <v>0</v>
      </c>
      <c r="J8" s="38" t="s">
        <v>473</v>
      </c>
      <c r="K8" s="39"/>
      <c r="L8" s="39"/>
      <c r="M8" s="39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474</v>
      </c>
      <c r="F9" s="3"/>
      <c r="G9" s="3"/>
      <c r="H9" s="3">
        <f>IF(LEN(R_2)&lt;&gt;0,0,1)</f>
        <v>0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475</v>
      </c>
      <c r="F10" s="3"/>
      <c r="G10" s="3"/>
      <c r="H10" s="3">
        <f>IF(LEN(R_3)&lt;&gt;0,0,1)</f>
        <v>0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476</v>
      </c>
      <c r="F11" s="3"/>
      <c r="G11" s="3"/>
      <c r="H11" s="3">
        <f>IF(LEN(R_4)&lt;&gt;0,0,1)</f>
        <v>0</v>
      </c>
    </row>
    <row r="12" spans="1:16" x14ac:dyDescent="0.2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545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546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547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548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549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550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551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552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553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554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555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556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557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558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559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0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1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2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3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4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5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6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7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8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9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10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11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12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13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14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15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16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17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18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19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20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21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22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23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24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25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26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27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28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29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30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31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32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33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34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35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36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37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38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39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42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43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44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45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46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47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48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49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50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51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52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53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54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55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56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57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58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59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60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61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62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63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64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65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66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67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68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69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70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71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72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73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74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75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76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77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78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79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80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81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82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83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84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85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86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87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88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89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90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91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92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93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94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95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96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97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98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99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100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101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102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103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104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105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106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107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108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109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110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111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112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113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114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115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116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117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118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119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120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121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122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123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124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125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126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127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128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129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130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131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132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133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134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135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136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137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138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139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140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141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142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143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144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145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146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147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148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149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150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151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152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153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154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155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156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157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158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159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160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161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162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163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164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165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166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167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168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169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170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171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172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173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174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175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176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177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178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179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180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181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182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183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184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185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186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187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188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189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190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191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192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193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194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195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196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197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198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199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200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201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202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203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204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205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206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207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208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209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210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211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212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213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214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215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216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217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218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219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220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221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222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223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224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225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226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227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228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229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230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231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232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233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234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235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236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237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238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239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240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241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242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243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244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245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246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247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248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249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251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252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253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254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255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256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257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258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259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260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261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262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263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264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265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266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267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268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269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270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271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272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273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274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275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276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277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278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279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280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281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282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283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284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285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286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287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288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289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290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393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394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395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396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397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398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399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291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292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293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294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295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296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297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298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299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300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301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302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303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304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305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306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307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308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309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310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311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312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313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314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315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316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317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318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319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320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321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322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323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324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325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326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327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328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329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330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331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332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333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334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335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336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337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338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339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340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477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478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479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480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481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482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483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484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485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486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487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488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489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490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491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492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493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494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495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496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497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498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499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500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501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502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503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504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505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506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507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508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509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510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511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512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513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514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515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516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517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518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519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520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521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522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523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524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525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526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527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528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529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530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531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532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533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534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535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536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537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538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539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540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541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542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543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544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341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Петухова Надежда Владимировна</dc:creator>
  <cp:lastModifiedBy>Петухова Надежда Владимировна</cp:lastModifiedBy>
  <cp:lastPrinted>2016-10-06T09:56:06Z</cp:lastPrinted>
  <dcterms:created xsi:type="dcterms:W3CDTF">2004-08-07T07:24:30Z</dcterms:created>
  <dcterms:modified xsi:type="dcterms:W3CDTF">2018-11-23T05:46:11Z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15.01.001.54.26.352</vt:lpwstr>
  </property>
</Properties>
</file>