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0" yWindow="0" windowWidth="28800" windowHeight="13635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52511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8" i="5" s="1"/>
  <c r="E358" i="5" s="1"/>
  <c r="H359" i="5"/>
  <c r="H353" i="5"/>
  <c r="H354" i="5"/>
  <c r="H355" i="5"/>
  <c r="H356" i="5"/>
  <c r="H357" i="5"/>
  <c r="H352" i="5"/>
  <c r="H347" i="5"/>
  <c r="H348" i="5"/>
  <c r="H349" i="5"/>
  <c r="H350" i="5"/>
  <c r="H346" i="5"/>
  <c r="H345" i="5" s="1"/>
  <c r="E345" i="5" s="1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" i="5"/>
  <c r="E12" i="5" s="1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<sst xmlns="http://schemas.openxmlformats.org/spreadsheetml/2006/main" count="601" uniqueCount="560">
  <si>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</si>
  <si>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</si>
  <si>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</si>
  <si>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</si>
  <si>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</si>
  <si>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</si>
  <si>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</si>
  <si>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</si>
  <si>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</si>
  <si>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</si>
  <si>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</si>
  <si>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</si>
  <si>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</si>
  <si>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</si>
  <si>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</si>
  <si>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</si>
  <si>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</si>
  <si>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</si>
  <si>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</si>
  <si>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</si>
  <si>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</si>
  <si>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</si>
  <si>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</si>
  <si>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</si>
  <si>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</si>
  <si>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</si>
  <si>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</si>
  <si>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</si>
  <si>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</si>
  <si>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</si>
  <si>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</si>
  <si>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</si>
  <si>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</si>
  <si>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</si>
  <si>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</si>
  <si>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</si>
  <si>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</si>
  <si>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</si>
  <si>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</si>
  <si>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</si>
  <si>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</si>
  <si>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</si>
  <si>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</si>
  <si>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</si>
  <si>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</si>
  <si>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</si>
  <si>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</si>
  <si>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</si>
  <si>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</si>
  <si>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</si>
  <si>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</si>
  <si>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</si>
  <si>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</si>
  <si>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</si>
  <si>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</si>
  <si>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</si>
  <si>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</si>
  <si>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</si>
  <si>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</si>
  <si>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</si>
  <si>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</si>
  <si>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</si>
  <si>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</si>
  <si>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</si>
  <si>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</si>
  <si>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</si>
  <si>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</si>
  <si>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</si>
  <si>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</si>
  <si>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</si>
  <si>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</si>
  <si>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</si>
  <si>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</si>
  <si>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</si>
  <si>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</si>
  <si>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</si>
  <si>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</si>
  <si>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</si>
  <si>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</si>
  <si>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</si>
  <si>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2012 г.</t>
  </si>
  <si>
    <t>Число полных лет на 1 января 2020 г.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</si>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</sst>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0000"/>
    <numFmt numFmtId="178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workbookViewId="0">
      <selection activeCell="AU18" sqref="AU18:AW18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83" t="s">
        <v>519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53" t="s">
        <v>508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86" t="s">
        <v>520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8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53" t="s">
        <v>521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5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89" t="s">
        <v>527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1"/>
    </row>
    <row r="18" spans="1:83" ht="15" customHeight="1" thickBot="1" x14ac:dyDescent="0.25">
      <c r="K18" s="47" t="s">
        <v>529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9">
        <v>2020</v>
      </c>
      <c r="AV18" s="49"/>
      <c r="AW18" s="49"/>
      <c r="AX18" s="50" t="s">
        <v>528</v>
      </c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1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53" t="s">
        <v>522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6"/>
      <c r="AU21" s="53" t="s">
        <v>523</v>
      </c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/>
      <c r="BJ21" s="12"/>
      <c r="BK21" s="12"/>
      <c r="BP21" s="77" t="s">
        <v>547</v>
      </c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9"/>
      <c r="CC21" s="13"/>
      <c r="CD21" s="13"/>
      <c r="CE21" s="13"/>
    </row>
    <row r="22" spans="1:83" ht="30" customHeight="1" x14ac:dyDescent="0.25">
      <c r="A22" s="69" t="s">
        <v>526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1"/>
      <c r="AU22" s="72" t="s">
        <v>511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101" t="s">
        <v>0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</row>
    <row r="23" spans="1:83" ht="15" customHeight="1" x14ac:dyDescent="0.25">
      <c r="A23" s="69" t="s">
        <v>552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1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</row>
    <row r="24" spans="1:83" ht="30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1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</row>
    <row r="25" spans="1:83" ht="15" customHeight="1" thickBot="1" x14ac:dyDescent="0.2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1"/>
      <c r="AU25" s="80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2"/>
      <c r="BJ25" s="9"/>
      <c r="BK25" s="9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</row>
    <row r="26" spans="1:83" ht="1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4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53" t="s">
        <v>524</v>
      </c>
      <c r="BS26" s="54"/>
      <c r="BT26" s="54"/>
      <c r="BU26" s="54"/>
      <c r="BV26" s="54"/>
      <c r="BW26" s="54"/>
      <c r="BX26" s="54"/>
      <c r="BY26" s="54"/>
      <c r="BZ26" s="55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100" t="s">
        <v>509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</row>
    <row r="30" spans="1:83" ht="15.95" customHeight="1" thickBot="1" x14ac:dyDescent="0.25">
      <c r="A30" s="95" t="s">
        <v>510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7"/>
      <c r="W30" s="97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9"/>
    </row>
    <row r="31" spans="1:83" ht="15.95" customHeight="1" thickBot="1" x14ac:dyDescent="0.25">
      <c r="A31" s="56" t="s">
        <v>516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9" t="s">
        <v>517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2" t="s">
        <v>525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</row>
    <row r="33" spans="1:83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 x14ac:dyDescent="0.25">
      <c r="A37" s="52">
        <v>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>
        <v>2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>
        <v>3</v>
      </c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>
        <v>4</v>
      </c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</row>
    <row r="38" spans="1:83" ht="13.5" thickBot="1" x14ac:dyDescent="0.25">
      <c r="A38" s="63">
        <v>609515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6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</row>
  </sheetData>
  <sheetProtection password="A428" sheet="1" objects="1" scenarios="1" selectLockedCells="1"/>
  <mergeCells count="37">
    <mergeCell ref="A26:AT26"/>
    <mergeCell ref="A23:AT23"/>
    <mergeCell ref="A30:W30"/>
    <mergeCell ref="X29:CE29"/>
    <mergeCell ref="X30:CE30"/>
    <mergeCell ref="A29:W29"/>
    <mergeCell ref="BM22:CE25"/>
    <mergeCell ref="A24:AT24"/>
    <mergeCell ref="AU25:BI25"/>
    <mergeCell ref="H9:BX9"/>
    <mergeCell ref="E13:CA13"/>
    <mergeCell ref="K15:BU15"/>
    <mergeCell ref="K17:BU17"/>
    <mergeCell ref="A25:AT25"/>
    <mergeCell ref="H11:BX11"/>
    <mergeCell ref="A22:AT22"/>
    <mergeCell ref="AU22:BI22"/>
    <mergeCell ref="A21:AT21"/>
    <mergeCell ref="AU21:BI21"/>
    <mergeCell ref="BP21:CB21"/>
    <mergeCell ref="A38:T38"/>
    <mergeCell ref="U38:AO38"/>
    <mergeCell ref="AP38:BJ38"/>
    <mergeCell ref="BK38:CE38"/>
    <mergeCell ref="A37:T37"/>
    <mergeCell ref="U37:AO37"/>
    <mergeCell ref="AP37:BJ37"/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554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512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534</v>
      </c>
      <c r="P17" s="109" t="s">
        <v>81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1</v>
      </c>
      <c r="AC17" s="108" t="s">
        <v>11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487</v>
      </c>
      <c r="Q18" s="1" t="s">
        <v>488</v>
      </c>
      <c r="R18" s="1" t="s">
        <v>489</v>
      </c>
      <c r="S18" s="1" t="s">
        <v>490</v>
      </c>
      <c r="T18" s="1" t="s">
        <v>491</v>
      </c>
      <c r="U18" s="1" t="s">
        <v>492</v>
      </c>
      <c r="V18" s="1" t="s">
        <v>493</v>
      </c>
      <c r="W18" s="1" t="s">
        <v>494</v>
      </c>
      <c r="X18" s="1" t="s">
        <v>495</v>
      </c>
      <c r="Y18" s="1" t="s">
        <v>513</v>
      </c>
      <c r="Z18" s="1" t="s">
        <v>514</v>
      </c>
      <c r="AA18" s="1" t="s">
        <v>515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80</v>
      </c>
      <c r="Q19" s="1" t="s">
        <v>145</v>
      </c>
      <c r="R19" s="1" t="s">
        <v>186</v>
      </c>
      <c r="S19" s="1" t="s">
        <v>395</v>
      </c>
      <c r="T19" s="1" t="s">
        <v>23</v>
      </c>
      <c r="U19" s="1" t="s">
        <v>22</v>
      </c>
      <c r="V19" s="1" t="s">
        <v>21</v>
      </c>
      <c r="W19" s="1" t="s">
        <v>20</v>
      </c>
      <c r="X19" s="1" t="s">
        <v>553</v>
      </c>
      <c r="Y19" s="1" t="s">
        <v>550</v>
      </c>
      <c r="Z19" s="1" t="s">
        <v>548</v>
      </c>
      <c r="AA19" s="1" t="s">
        <v>518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 x14ac:dyDescent="0.25">
      <c r="A22" s="18" t="s">
        <v>532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45" customHeight="1" x14ac:dyDescent="0.25">
      <c r="A23" s="7" t="s">
        <v>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8" customHeight="1" x14ac:dyDescent="0.25">
      <c r="A24" s="7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6.25" x14ac:dyDescent="0.25">
      <c r="A25" s="5" t="s">
        <v>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39.950000000000003" customHeight="1" x14ac:dyDescent="0.25">
      <c r="A27" s="7" t="s">
        <v>543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95" customHeight="1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5.5" x14ac:dyDescent="0.25">
      <c r="A29" s="7" t="s">
        <v>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95" customHeight="1" x14ac:dyDescent="0.25">
      <c r="A30" s="7" t="s">
        <v>497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39.950000000000003" customHeight="1" x14ac:dyDescent="0.25">
      <c r="A31" s="7" t="s">
        <v>544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95" customHeight="1" x14ac:dyDescent="0.25">
      <c r="A32" s="7" t="s">
        <v>500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30" customHeight="1" x14ac:dyDescent="0.25">
      <c r="A33" s="7" t="s">
        <v>545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95" customHeight="1" x14ac:dyDescent="0.25">
      <c r="A34" s="7" t="s">
        <v>497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30" customHeight="1" x14ac:dyDescent="0.25">
      <c r="A35" s="7" t="s">
        <v>13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95" customHeight="1" x14ac:dyDescent="0.25">
      <c r="A36" s="18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5.95" customHeight="1" x14ac:dyDescent="0.25">
      <c r="A37" s="18" t="s">
        <v>15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/>
      <c r="W37" s="22"/>
      <c r="X37" s="22"/>
      <c r="Y37" s="22"/>
      <c r="Z37" s="22"/>
      <c r="AA37" s="22"/>
      <c r="AB37" s="22"/>
      <c r="AC37" s="22"/>
    </row>
    <row r="38" spans="1:29" ht="30" customHeight="1" x14ac:dyDescent="0.25">
      <c r="A38" s="18" t="s">
        <v>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95" customHeight="1" x14ac:dyDescent="0.25">
      <c r="A39" s="18" t="s">
        <v>498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95" customHeight="1" x14ac:dyDescent="0.25">
      <c r="A40" s="18" t="s">
        <v>499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/>
      <c r="X40" s="21"/>
      <c r="Y40" s="21"/>
      <c r="Z40" s="21"/>
      <c r="AA40" s="21"/>
      <c r="AB40" s="21"/>
      <c r="AC40" s="21"/>
    </row>
    <row r="41" spans="1:29" ht="15.95" customHeight="1" x14ac:dyDescent="0.25">
      <c r="A41" s="18" t="s">
        <v>500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25.5" x14ac:dyDescent="0.25">
      <c r="A42" s="18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/>
      <c r="W42" s="22"/>
      <c r="X42" s="22"/>
      <c r="Y42" s="22"/>
      <c r="Z42" s="22"/>
      <c r="AA42" s="22"/>
      <c r="AB42" s="22"/>
      <c r="AC42" s="22"/>
    </row>
    <row r="43" spans="1:29" ht="15.95" customHeight="1" x14ac:dyDescent="0.25">
      <c r="A43" s="18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/>
      <c r="W43" s="22"/>
      <c r="X43" s="22"/>
      <c r="Y43" s="22"/>
      <c r="Z43" s="22"/>
      <c r="AA43" s="22"/>
      <c r="AB43" s="22"/>
      <c r="AC43" s="22"/>
    </row>
    <row r="44" spans="1:29" ht="38.25" x14ac:dyDescent="0.25">
      <c r="A44" s="18" t="s">
        <v>533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5.95" customHeight="1" x14ac:dyDescent="0.25">
      <c r="A45" s="18" t="s">
        <v>498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 x14ac:dyDescent="0.25">
      <c r="A46" s="18" t="s">
        <v>499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/>
      <c r="X46" s="22"/>
      <c r="Y46" s="22"/>
      <c r="Z46" s="22"/>
      <c r="AA46" s="22"/>
      <c r="AB46" s="22"/>
      <c r="AC46" s="22"/>
    </row>
    <row r="47" spans="1:29" ht="15.95" customHeight="1" x14ac:dyDescent="0.25">
      <c r="A47" s="18" t="s">
        <v>500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30" customHeight="1" x14ac:dyDescent="0.25">
      <c r="A48" s="18" t="s">
        <v>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/>
      <c r="X48" s="22"/>
      <c r="Y48" s="22"/>
      <c r="Z48" s="22"/>
      <c r="AA48" s="22"/>
      <c r="AB48" s="22"/>
      <c r="AC48" s="22"/>
    </row>
    <row r="49" spans="1:29" ht="15.95" customHeight="1" x14ac:dyDescent="0.25">
      <c r="A49" s="18" t="s">
        <v>501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/>
      <c r="X49" s="22"/>
      <c r="Y49" s="22"/>
      <c r="Z49" s="22"/>
      <c r="AA49" s="22"/>
      <c r="AB49" s="22"/>
      <c r="AC49" s="22"/>
    </row>
    <row r="50" spans="1:29" ht="30" customHeight="1" x14ac:dyDescent="0.25">
      <c r="A50" s="18" t="s">
        <v>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/>
      <c r="X50" s="22"/>
      <c r="Y50" s="22"/>
      <c r="Z50" s="22"/>
      <c r="AA50" s="22"/>
      <c r="AB50" s="22"/>
      <c r="AC50" s="22"/>
    </row>
    <row r="51" spans="1:29" ht="15.95" customHeight="1" x14ac:dyDescent="0.25">
      <c r="A51" s="18" t="s">
        <v>498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/>
      <c r="X51" s="22"/>
      <c r="Y51" s="22"/>
      <c r="Z51" s="22"/>
      <c r="AA51" s="22"/>
      <c r="AB51" s="22"/>
      <c r="AC51" s="22"/>
    </row>
    <row r="52" spans="1:29" ht="15.95" customHeight="1" x14ac:dyDescent="0.25">
      <c r="A52" s="18" t="s">
        <v>499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/>
      <c r="X52" s="22"/>
      <c r="Y52" s="22"/>
      <c r="Z52" s="22"/>
      <c r="AA52" s="22"/>
      <c r="AB52" s="22"/>
      <c r="AC52" s="22"/>
    </row>
    <row r="53" spans="1:29" ht="15.95" customHeight="1" x14ac:dyDescent="0.25">
      <c r="A53" s="18" t="s">
        <v>500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/>
      <c r="X53" s="22"/>
      <c r="Y53" s="22"/>
      <c r="Z53" s="22"/>
      <c r="AA53" s="22"/>
      <c r="AB53" s="22"/>
      <c r="AC53" s="22"/>
    </row>
    <row r="54" spans="1:29" ht="39.950000000000003" customHeight="1" x14ac:dyDescent="0.25">
      <c r="A54" s="18" t="s">
        <v>502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ht="30.75" customHeight="1" x14ac:dyDescent="0.2">
      <c r="A55" s="33" t="s">
        <v>546</v>
      </c>
    </row>
    <row r="56" spans="1:29" ht="20.100000000000001" customHeight="1" x14ac:dyDescent="0.2">
      <c r="A56" s="102" t="s">
        <v>555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556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549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512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534</v>
      </c>
      <c r="P17" s="109" t="s">
        <v>81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10</v>
      </c>
      <c r="AC17" s="108" t="s">
        <v>11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487</v>
      </c>
      <c r="Q18" s="1" t="s">
        <v>488</v>
      </c>
      <c r="R18" s="1" t="s">
        <v>489</v>
      </c>
      <c r="S18" s="1" t="s">
        <v>490</v>
      </c>
      <c r="T18" s="1" t="s">
        <v>491</v>
      </c>
      <c r="U18" s="1" t="s">
        <v>492</v>
      </c>
      <c r="V18" s="1" t="s">
        <v>493</v>
      </c>
      <c r="W18" s="1" t="s">
        <v>494</v>
      </c>
      <c r="X18" s="1" t="s">
        <v>495</v>
      </c>
      <c r="Y18" s="1" t="s">
        <v>513</v>
      </c>
      <c r="Z18" s="1" t="s">
        <v>514</v>
      </c>
      <c r="AA18" s="1" t="s">
        <v>515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80</v>
      </c>
      <c r="Q19" s="1" t="s">
        <v>145</v>
      </c>
      <c r="R19" s="1" t="s">
        <v>186</v>
      </c>
      <c r="S19" s="1" t="s">
        <v>395</v>
      </c>
      <c r="T19" s="1" t="s">
        <v>23</v>
      </c>
      <c r="U19" s="1" t="s">
        <v>22</v>
      </c>
      <c r="V19" s="1" t="s">
        <v>21</v>
      </c>
      <c r="W19" s="1" t="s">
        <v>20</v>
      </c>
      <c r="X19" s="1" t="s">
        <v>553</v>
      </c>
      <c r="Y19" s="1" t="s">
        <v>550</v>
      </c>
      <c r="Z19" s="1" t="s">
        <v>548</v>
      </c>
      <c r="AA19" s="1" t="s">
        <v>518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 x14ac:dyDescent="0.25">
      <c r="A22" s="18" t="s">
        <v>551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38.25" x14ac:dyDescent="0.25">
      <c r="A23" s="7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95" customHeight="1" x14ac:dyDescent="0.25">
      <c r="A24" s="7" t="s">
        <v>551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51" x14ac:dyDescent="0.25">
      <c r="A25" s="7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551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8" spans="1:29" x14ac:dyDescent="0.2">
      <c r="A28" s="8" t="s">
        <v>558</v>
      </c>
    </row>
    <row r="29" spans="1:29" x14ac:dyDescent="0.2">
      <c r="A29" s="8" t="s">
        <v>559</v>
      </c>
    </row>
    <row r="30" spans="1:29" x14ac:dyDescent="0.2">
      <c r="A30" s="8" t="s">
        <v>557</v>
      </c>
    </row>
    <row r="33" spans="1:23" s="3" customFormat="1" ht="39.950000000000003" customHeight="1" x14ac:dyDescent="0.2">
      <c r="A33" s="29" t="s">
        <v>530</v>
      </c>
    </row>
    <row r="34" spans="1:23" s="3" customFormat="1" ht="15.75" x14ac:dyDescent="0.25">
      <c r="A34" s="32" t="s">
        <v>531</v>
      </c>
      <c r="O34" s="113"/>
      <c r="P34" s="113"/>
      <c r="Q34" s="113"/>
      <c r="S34" s="113"/>
      <c r="T34" s="113"/>
      <c r="U34" s="113"/>
      <c r="W34" s="15"/>
    </row>
    <row r="35" spans="1:23" s="3" customFormat="1" x14ac:dyDescent="0.2">
      <c r="A35" s="4"/>
      <c r="O35" s="112" t="s">
        <v>505</v>
      </c>
      <c r="P35" s="112"/>
      <c r="Q35" s="112"/>
      <c r="S35" s="112" t="s">
        <v>503</v>
      </c>
      <c r="T35" s="112"/>
      <c r="U35" s="112"/>
      <c r="W35" s="30" t="s">
        <v>504</v>
      </c>
    </row>
    <row r="36" spans="1:23" s="3" customFormat="1" x14ac:dyDescent="0.2">
      <c r="A36" s="4"/>
    </row>
    <row r="37" spans="1:23" s="3" customFormat="1" ht="15.75" x14ac:dyDescent="0.25">
      <c r="A37" s="4"/>
      <c r="O37" s="113"/>
      <c r="P37" s="113"/>
      <c r="Q37" s="113"/>
      <c r="S37" s="114"/>
      <c r="T37" s="114"/>
      <c r="U37" s="114"/>
    </row>
    <row r="38" spans="1:23" s="3" customFormat="1" x14ac:dyDescent="0.2">
      <c r="A38" s="4"/>
      <c r="O38" s="112" t="s">
        <v>506</v>
      </c>
      <c r="P38" s="112"/>
      <c r="Q38" s="112"/>
      <c r="S38" s="112" t="s">
        <v>507</v>
      </c>
      <c r="T38" s="112"/>
      <c r="U38" s="112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25</v>
      </c>
      <c r="B1" s="44"/>
      <c r="C1" s="44"/>
      <c r="D1" s="43"/>
      <c r="E1" s="44"/>
      <c r="F1" s="44"/>
      <c r="G1" s="44"/>
      <c r="H1" s="44"/>
      <c r="J1" s="34" t="s">
        <v>26</v>
      </c>
      <c r="K1" s="34"/>
      <c r="L1" s="35"/>
      <c r="M1" s="35"/>
      <c r="O1" s="34" t="s">
        <v>27</v>
      </c>
      <c r="P1" s="35"/>
    </row>
    <row r="2" spans="1:16" x14ac:dyDescent="0.2">
      <c r="A2" s="40" t="s">
        <v>28</v>
      </c>
      <c r="B2" s="40" t="s">
        <v>29</v>
      </c>
      <c r="C2" s="40" t="s">
        <v>30</v>
      </c>
      <c r="D2" s="40" t="s">
        <v>31</v>
      </c>
      <c r="E2" s="40" t="s">
        <v>32</v>
      </c>
      <c r="F2" s="40" t="s">
        <v>33</v>
      </c>
      <c r="G2" s="40" t="s">
        <v>34</v>
      </c>
      <c r="H2" s="40" t="s">
        <v>35</v>
      </c>
      <c r="J2" s="40" t="s">
        <v>36</v>
      </c>
      <c r="K2" s="40" t="s">
        <v>37</v>
      </c>
      <c r="L2" s="40" t="s">
        <v>32</v>
      </c>
      <c r="M2" s="40" t="s">
        <v>38</v>
      </c>
      <c r="O2" s="36" t="s">
        <v>39</v>
      </c>
      <c r="P2" s="36" t="s">
        <v>40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7</v>
      </c>
      <c r="F3" s="41"/>
      <c r="G3" s="41"/>
      <c r="H3" s="42">
        <f>SUM(H4:H11,H12,H345,H358)</f>
        <v>7</v>
      </c>
      <c r="J3" s="3" t="s">
        <v>41</v>
      </c>
      <c r="K3" s="3">
        <v>1</v>
      </c>
      <c r="L3" s="3" t="s">
        <v>42</v>
      </c>
      <c r="M3" s="3" t="s">
        <v>547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43</v>
      </c>
      <c r="F4" s="3"/>
      <c r="G4" s="3"/>
      <c r="H4" s="3">
        <f>IF(LEN(P_1)&lt;&gt;0,0,1)</f>
        <v>1</v>
      </c>
      <c r="J4" s="3" t="s">
        <v>44</v>
      </c>
      <c r="K4" s="3">
        <v>2</v>
      </c>
      <c r="L4" s="3" t="s">
        <v>45</v>
      </c>
      <c r="M4" s="3" t="str">
        <f>IF(P_1=0,"Нет данных",P_1)</f>
        <v>Нет данных</v>
      </c>
      <c r="O4" s="37">
        <f ca="1">TODAY()</f>
        <v>44124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46</v>
      </c>
      <c r="F5" s="3"/>
      <c r="G5" s="3"/>
      <c r="H5" s="3">
        <f>IF(LEN(P_2)&lt;&gt;0,0,1)</f>
        <v>1</v>
      </c>
      <c r="J5" s="3" t="s">
        <v>47</v>
      </c>
      <c r="K5" s="3">
        <v>3</v>
      </c>
      <c r="L5" s="3" t="s">
        <v>48</v>
      </c>
      <c r="M5" s="3" t="str">
        <f>IF(P_2=0,"Нет данных",P_2)</f>
        <v>Нет данных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49</v>
      </c>
      <c r="F6" s="3"/>
      <c r="G6" s="3"/>
      <c r="H6" s="3">
        <f>IF(LEN(P_3)&lt;&gt;0,0,1)</f>
        <v>0</v>
      </c>
      <c r="J6" s="3" t="s">
        <v>50</v>
      </c>
      <c r="K6" s="3">
        <v>4</v>
      </c>
      <c r="L6" s="3" t="s">
        <v>51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52</v>
      </c>
      <c r="F7" s="3"/>
      <c r="G7" s="3"/>
      <c r="H7" s="3">
        <f>IF(LEN(P_4)&lt;&gt;0,0,1)</f>
        <v>1</v>
      </c>
      <c r="J7" s="3" t="s">
        <v>53</v>
      </c>
      <c r="K7" s="3">
        <v>5</v>
      </c>
      <c r="L7" s="3" t="s">
        <v>54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55</v>
      </c>
      <c r="F8" s="3"/>
      <c r="G8" s="3"/>
      <c r="H8" s="3">
        <f>IF(LEN(R_1)&lt;&gt;0,0,1)</f>
        <v>1</v>
      </c>
      <c r="J8" s="38" t="s">
        <v>56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57</v>
      </c>
      <c r="F9" s="3"/>
      <c r="G9" s="3"/>
      <c r="H9" s="3">
        <f>IF(LEN(R_2)&lt;&gt;0,0,1)</f>
        <v>1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58</v>
      </c>
      <c r="F10" s="3"/>
      <c r="G10" s="3"/>
      <c r="H10" s="3">
        <f>IF(LEN(R_3)&lt;&gt;0,0,1)</f>
        <v>1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59</v>
      </c>
      <c r="F11" s="3"/>
      <c r="G11" s="3"/>
      <c r="H11" s="3">
        <f>IF(LEN(R_4)&lt;&gt;0,0,1)</f>
        <v>1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130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131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132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133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134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135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136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137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138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139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140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141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142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143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144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146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147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148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149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150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151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152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153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154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155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156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157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158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159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160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161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162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163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164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165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166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167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168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169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170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171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172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173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174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175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176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177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178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179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180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181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182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183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184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185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187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188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189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190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191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192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193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194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195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196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197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198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199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200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201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202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203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204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205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206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207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208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209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210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211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212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213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214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215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216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217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218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219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220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221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222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223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224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225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226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227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228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229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230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231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232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233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234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235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236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237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238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239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240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241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242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243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244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245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246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247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248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249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250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251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252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253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254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255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256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257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258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259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260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261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262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263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264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265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266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267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268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269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270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271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272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273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274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275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276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277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278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279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280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281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282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283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284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285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286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287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288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289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290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291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292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293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294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295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296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297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298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299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300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301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302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303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304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305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306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307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308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309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310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311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312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313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314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315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316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317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318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319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320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321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322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323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324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325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326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327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328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329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330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331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332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333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334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335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336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337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338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339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340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341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342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343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344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345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346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347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348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349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350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351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352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353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354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355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356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357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358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359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360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361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362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363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364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365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366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367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368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369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370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371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372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373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374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375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376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377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378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379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380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381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382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383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384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385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386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387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388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389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390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391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392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393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394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396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397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398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399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400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401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402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403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404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405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406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407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408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409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410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411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412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413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414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415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416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417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418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419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420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421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422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423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424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425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426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427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428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429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430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431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432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433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434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435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536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537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538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539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540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541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542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436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437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438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439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440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441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442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443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444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445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446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447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448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449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450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451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452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453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454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455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456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457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458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459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460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461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462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463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464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465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466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467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468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469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470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471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472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473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474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475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476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477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478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479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480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481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482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483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484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485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60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61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62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63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64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65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66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67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68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69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70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71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72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73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74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75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76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77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78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79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82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83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84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85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86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87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88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89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90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91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92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93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94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95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96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97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98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99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100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101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102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103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104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105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106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107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108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109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110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111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112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113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114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115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116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117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118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119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120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121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122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123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124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125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126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127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128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129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486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2016-10-06T09:56:06Z</cp:lastPrinted>
  <dcterms:created xsi:type="dcterms:W3CDTF">2004-08-07T07:24:30Z</dcterms:created>
  <dcterms:modified xsi:type="dcterms:W3CDTF">2020-10-20T09:01:55Z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17.01.001.57.26.367</vt:lpwstr>
  </property>
</Properties>
</file>